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795" activeTab="0"/>
  </bookViews>
  <sheets>
    <sheet name="Income Statement" sheetId="1" r:id="rId1"/>
    <sheet name="Bal Sheet" sheetId="2" r:id="rId2"/>
    <sheet name="Cashflow" sheetId="3" r:id="rId3"/>
    <sheet name="Equity" sheetId="4" r:id="rId4"/>
  </sheets>
  <definedNames>
    <definedName name="_xlnm.Print_Area" localSheetId="1">'Bal Sheet'!$A$1:$K$59</definedName>
    <definedName name="_xlnm.Print_Area" localSheetId="2">'Cashflow'!$A$1:$M$86</definedName>
    <definedName name="_xlnm.Print_Area" localSheetId="3">'Equity'!$A$1:$N$44</definedName>
    <definedName name="_xlnm.Print_Area" localSheetId="0">'Income Statement'!$A$1:$N$49</definedName>
  </definedNames>
  <calcPr fullCalcOnLoad="1"/>
</workbook>
</file>

<file path=xl/sharedStrings.xml><?xml version="1.0" encoding="utf-8"?>
<sst xmlns="http://schemas.openxmlformats.org/spreadsheetml/2006/main" count="163" uniqueCount="132">
  <si>
    <t>Dividend payable</t>
  </si>
  <si>
    <t>Taxation</t>
  </si>
  <si>
    <t>Amount due to related companies</t>
  </si>
  <si>
    <t>Trade and other payables</t>
  </si>
  <si>
    <t>Cash and cash equivalents</t>
  </si>
  <si>
    <t>Amount due from related companies</t>
  </si>
  <si>
    <t>Amount due from holding company</t>
  </si>
  <si>
    <t>Trade and other receivables</t>
  </si>
  <si>
    <t>Inventories</t>
  </si>
  <si>
    <t>Goodwill arising on consolidation</t>
  </si>
  <si>
    <t>Property, plant and equipment</t>
  </si>
  <si>
    <t>Profit before taxation</t>
  </si>
  <si>
    <t>Tax expense</t>
  </si>
  <si>
    <t>RM'000</t>
  </si>
  <si>
    <t>Exchange</t>
  </si>
  <si>
    <t>Difference</t>
  </si>
  <si>
    <t>Depreciation</t>
  </si>
  <si>
    <t>Deferred tax assets</t>
  </si>
  <si>
    <t>Income tax paid</t>
  </si>
  <si>
    <t>Share capital</t>
  </si>
  <si>
    <t>Interest received</t>
  </si>
  <si>
    <t>AMWAY (MALAYSIA) HOLDINGS BERHAD</t>
  </si>
  <si>
    <t>(Company no. : 340354 U)</t>
  </si>
  <si>
    <t>As at end of</t>
  </si>
  <si>
    <t>preceding financial</t>
  </si>
  <si>
    <t>year end</t>
  </si>
  <si>
    <t>(Unaudited)</t>
  </si>
  <si>
    <t>(Audited)</t>
  </si>
  <si>
    <t>Current assets</t>
  </si>
  <si>
    <t>Investments</t>
  </si>
  <si>
    <t>Current liabilities</t>
  </si>
  <si>
    <t>Net current assets</t>
  </si>
  <si>
    <t>Financed by:</t>
  </si>
  <si>
    <t>Capital and reserves</t>
  </si>
  <si>
    <t>Reserves</t>
  </si>
  <si>
    <t>Shareholders' funds</t>
  </si>
  <si>
    <t>Individual Quarter</t>
  </si>
  <si>
    <t>Cumulative Quarter</t>
  </si>
  <si>
    <t>Current</t>
  </si>
  <si>
    <t>year</t>
  </si>
  <si>
    <t>Revenue - Sales of goods</t>
  </si>
  <si>
    <t>Cost of goods sold</t>
  </si>
  <si>
    <t>Gross profit</t>
  </si>
  <si>
    <t>Distribution costs</t>
  </si>
  <si>
    <t>Selling and administration expenses</t>
  </si>
  <si>
    <t>Other operating income</t>
  </si>
  <si>
    <t>Other operating expenses</t>
  </si>
  <si>
    <t>Operating profit</t>
  </si>
  <si>
    <t>Interest income</t>
  </si>
  <si>
    <t>-</t>
  </si>
  <si>
    <t>Current year</t>
  </si>
  <si>
    <t>Deferred taxation</t>
  </si>
  <si>
    <t>Earnings per ordinary share (sen)</t>
  </si>
  <si>
    <t>Cash flows from operating activities</t>
  </si>
  <si>
    <t>Adjustments for:</t>
  </si>
  <si>
    <t>Amortisation of premium on investment</t>
  </si>
  <si>
    <t>Amortisation of goodwill</t>
  </si>
  <si>
    <t>Gain on sale of property, plant and equipment</t>
  </si>
  <si>
    <t>Property, plant and equipment written off</t>
  </si>
  <si>
    <t>Operating profit before working capital changes</t>
  </si>
  <si>
    <t>(Increase)/Decrease in working capital:</t>
  </si>
  <si>
    <t>Cash generated from operations</t>
  </si>
  <si>
    <t>Net cash generated from operating activities</t>
  </si>
  <si>
    <t>Cash flows from investing activities</t>
  </si>
  <si>
    <t>Proceeds from disposal of property, plant and equipment</t>
  </si>
  <si>
    <t>Purchase of property, plant and equipment</t>
  </si>
  <si>
    <t>Net cash generated from investing activities</t>
  </si>
  <si>
    <t>Cash flows from financing activities</t>
  </si>
  <si>
    <t>Dividend paid to shareholders of the Company</t>
  </si>
  <si>
    <t>Net cash used from financing activities</t>
  </si>
  <si>
    <t>Net increase in cash and cash equivalents</t>
  </si>
  <si>
    <t>Balance brought forward</t>
  </si>
  <si>
    <t>Reversal of previous year's unrealised gain on</t>
  </si>
  <si>
    <t>foreign exchange</t>
  </si>
  <si>
    <t xml:space="preserve">Foreign exchange differences on opening </t>
  </si>
  <si>
    <t>cash and cash equivalent</t>
  </si>
  <si>
    <t>Cash and cash equivalents comprise:</t>
  </si>
  <si>
    <t>Fixed deposits</t>
  </si>
  <si>
    <t>Cash and bank balances</t>
  </si>
  <si>
    <t>Unrealised loss on foreign exchange</t>
  </si>
  <si>
    <t>&lt; - - - - - Non-distributable - - - - -&gt;</t>
  </si>
  <si>
    <t>Share</t>
  </si>
  <si>
    <t>Capital</t>
  </si>
  <si>
    <t>Unappropriated</t>
  </si>
  <si>
    <t>Total</t>
  </si>
  <si>
    <t>Premium</t>
  </si>
  <si>
    <t>Redemption</t>
  </si>
  <si>
    <t>Profits</t>
  </si>
  <si>
    <t>Reserve</t>
  </si>
  <si>
    <t>Account</t>
  </si>
  <si>
    <t>Exchange differences on</t>
  </si>
  <si>
    <t xml:space="preserve">translation of the </t>
  </si>
  <si>
    <t>financial statements of</t>
  </si>
  <si>
    <t>the overseas subsidiary</t>
  </si>
  <si>
    <t xml:space="preserve">Net losses not recognised </t>
  </si>
  <si>
    <t xml:space="preserve">  in the income statements</t>
  </si>
  <si>
    <t>Dividends</t>
  </si>
  <si>
    <t>Net profit for the period</t>
  </si>
  <si>
    <t>CONDENSED CONSOLIDATED STATEMENTS OF CHANGES IN EQUITY</t>
  </si>
  <si>
    <t>CONDENSED CONSOLIDATED BALANCE SHEETS</t>
  </si>
  <si>
    <t>CONDENSED CONSOLIDATED INCOME STATEMENTS</t>
  </si>
  <si>
    <t>quarter</t>
  </si>
  <si>
    <t>to date</t>
  </si>
  <si>
    <t>UNAUDITED CONDENSED CONSOLIDATED CASH FLOW STATEMENTS</t>
  </si>
  <si>
    <t>Gain on sale of investments</t>
  </si>
  <si>
    <t>Effects of exchange rate changes on profit</t>
  </si>
  <si>
    <t>of the overseas subsidiary</t>
  </si>
  <si>
    <t>Unrealised loss/(gain) on foreign exchange</t>
  </si>
  <si>
    <t>Holding company</t>
  </si>
  <si>
    <t>Related companies</t>
  </si>
  <si>
    <t>Proceeds from sale/redemption of investment</t>
  </si>
  <si>
    <t>Payments made on behalf by /(of) related companies</t>
  </si>
  <si>
    <t>For the 4 months ended</t>
  </si>
  <si>
    <t>31 December 2005</t>
  </si>
  <si>
    <t>At 1 September 2005</t>
  </si>
  <si>
    <t>At 31 December 2005</t>
  </si>
  <si>
    <t>For the 4 months ended 31 December, 2005</t>
  </si>
  <si>
    <t>2005</t>
  </si>
  <si>
    <t>AS AT 31 DECEMBER 2005</t>
  </si>
  <si>
    <t>For the 4 months period ended 31 December 2005</t>
  </si>
  <si>
    <t>For quarter ended 31 December 2005</t>
  </si>
  <si>
    <t>1 Sept  - 31 Dec</t>
  </si>
  <si>
    <t>31 Aug 2005</t>
  </si>
  <si>
    <t xml:space="preserve">current </t>
  </si>
  <si>
    <t xml:space="preserve">The Condensed Consolidated Cash Flows Statements should be read in conjunction with </t>
  </si>
  <si>
    <t>the Annual Financial Report for the year ended 31 August 2005.</t>
  </si>
  <si>
    <t xml:space="preserve">The Condensed Consolidated Statements of Changes in Equity should be read in conjunction with </t>
  </si>
  <si>
    <t>Prepaid Lease Payment</t>
  </si>
  <si>
    <t>31 Dec 2005</t>
  </si>
  <si>
    <t>(4 month quarter)</t>
  </si>
  <si>
    <t>Cash and cash equivalents at beginning of period</t>
  </si>
  <si>
    <t>Cash and cash equivalents at end of period</t>
  </si>
</sst>
</file>

<file path=xl/styles.xml><?xml version="1.0" encoding="utf-8"?>
<styleSheet xmlns="http://schemas.openxmlformats.org/spreadsheetml/2006/main">
  <numFmts count="24">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M&quot;#,##0_);\(&quot;RM&quot;#,##0\)"/>
    <numFmt numFmtId="171" formatCode="&quot;RM&quot;#,##0_);[Red]\(&quot;RM&quot;#,##0\)"/>
    <numFmt numFmtId="172" formatCode="&quot;RM&quot;#,##0.00_);\(&quot;RM&quot;#,##0.00\)"/>
    <numFmt numFmtId="173" formatCode="&quot;RM&quot;#,##0.00_);[Red]\(&quot;RM&quot;#,##0.00\)"/>
    <numFmt numFmtId="174" formatCode="_(&quot;RM&quot;* #,##0_);_(&quot;RM&quot;* \(#,##0\);_(&quot;RM&quot;* &quot;-&quot;_);_(@_)"/>
    <numFmt numFmtId="175" formatCode="_(&quot;RM&quot;* #,##0.00_);_(&quot;RM&quot;* \(#,##0.00\);_(&quot;RM&quot;* &quot;-&quot;??_);_(@_)"/>
    <numFmt numFmtId="176" formatCode="_(* #,##0_);_(* \(#,##0\);_(* &quot;-&quot;??_);_(@_)"/>
    <numFmt numFmtId="177" formatCode="_(* #,##0.0_);_(* \(#,##0.0\);_(* &quot;-&quot;?_);_(@_)"/>
    <numFmt numFmtId="178" formatCode="0_);\(0\)"/>
    <numFmt numFmtId="179" formatCode="0.0%"/>
  </numFmts>
  <fonts count="7">
    <font>
      <sz val="10"/>
      <name val="Arial"/>
      <family val="0"/>
    </font>
    <font>
      <b/>
      <sz val="10"/>
      <name val="Arial"/>
      <family val="2"/>
    </font>
    <font>
      <b/>
      <i/>
      <sz val="10"/>
      <name val="Arial"/>
      <family val="2"/>
    </font>
    <font>
      <i/>
      <sz val="10"/>
      <name val="Arial"/>
      <family val="2"/>
    </font>
    <font>
      <b/>
      <i/>
      <sz val="9"/>
      <name val="Arial"/>
      <family val="2"/>
    </font>
    <font>
      <sz val="8"/>
      <name val="Arial"/>
      <family val="0"/>
    </font>
    <font>
      <b/>
      <sz val="9"/>
      <name val="Arial"/>
      <family val="2"/>
    </font>
  </fonts>
  <fills count="2">
    <fill>
      <patternFill/>
    </fill>
    <fill>
      <patternFill patternType="gray125"/>
    </fill>
  </fills>
  <borders count="16">
    <border>
      <left/>
      <right/>
      <top/>
      <bottom/>
      <diagonal/>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tted"/>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0" xfId="0" applyAlignment="1">
      <alignment horizontal="center"/>
    </xf>
    <xf numFmtId="0" fontId="0" fillId="0" borderId="0" xfId="0" applyAlignment="1" quotePrefix="1">
      <alignment horizontal="center"/>
    </xf>
    <xf numFmtId="43" fontId="0" fillId="0" borderId="0" xfId="0" applyNumberFormat="1" applyAlignment="1">
      <alignment/>
    </xf>
    <xf numFmtId="176" fontId="0" fillId="0" borderId="0" xfId="15" applyNumberFormat="1" applyAlignment="1">
      <alignment/>
    </xf>
    <xf numFmtId="176" fontId="0" fillId="0" borderId="0" xfId="0" applyNumberFormat="1" applyAlignment="1">
      <alignment/>
    </xf>
    <xf numFmtId="176" fontId="0" fillId="0" borderId="0" xfId="15" applyNumberFormat="1" applyFont="1" applyAlignment="1">
      <alignment/>
    </xf>
    <xf numFmtId="176" fontId="0" fillId="0" borderId="1" xfId="15" applyNumberFormat="1" applyBorder="1" applyAlignment="1">
      <alignment/>
    </xf>
    <xf numFmtId="176" fontId="0" fillId="0" borderId="0" xfId="15" applyNumberFormat="1" applyAlignment="1">
      <alignment/>
    </xf>
    <xf numFmtId="176" fontId="0" fillId="0" borderId="1" xfId="15" applyNumberFormat="1" applyBorder="1" applyAlignment="1">
      <alignment/>
    </xf>
    <xf numFmtId="176" fontId="0" fillId="0" borderId="0" xfId="15" applyNumberFormat="1" applyBorder="1" applyAlignment="1">
      <alignment/>
    </xf>
    <xf numFmtId="176" fontId="0" fillId="0" borderId="0" xfId="15" applyNumberFormat="1" applyAlignment="1">
      <alignment horizontal="center"/>
    </xf>
    <xf numFmtId="176" fontId="1" fillId="0" borderId="0" xfId="15" applyNumberFormat="1" applyFont="1" applyAlignment="1" quotePrefix="1">
      <alignment horizontal="center"/>
    </xf>
    <xf numFmtId="176" fontId="2" fillId="0" borderId="0" xfId="15" applyNumberFormat="1" applyFont="1" applyAlignment="1" quotePrefix="1">
      <alignment horizontal="center"/>
    </xf>
    <xf numFmtId="176" fontId="2" fillId="0" borderId="0" xfId="15" applyNumberFormat="1" applyFont="1" applyAlignment="1">
      <alignment horizontal="center"/>
    </xf>
    <xf numFmtId="176" fontId="1" fillId="0" borderId="0" xfId="15" applyNumberFormat="1" applyFont="1" applyAlignment="1">
      <alignment horizontal="center"/>
    </xf>
    <xf numFmtId="176" fontId="0" fillId="0" borderId="2" xfId="15" applyNumberFormat="1" applyBorder="1" applyAlignment="1">
      <alignment/>
    </xf>
    <xf numFmtId="176" fontId="0" fillId="0" borderId="3" xfId="15" applyNumberFormat="1" applyBorder="1" applyAlignment="1">
      <alignment/>
    </xf>
    <xf numFmtId="176" fontId="0" fillId="0" borderId="4" xfId="15" applyNumberFormat="1" applyBorder="1" applyAlignment="1">
      <alignment/>
    </xf>
    <xf numFmtId="0" fontId="3" fillId="0" borderId="0" xfId="0" applyFont="1" applyAlignment="1">
      <alignment/>
    </xf>
    <xf numFmtId="176" fontId="0" fillId="0" borderId="0" xfId="15" applyNumberFormat="1" applyAlignment="1">
      <alignment horizontal="center"/>
    </xf>
    <xf numFmtId="176" fontId="0" fillId="0" borderId="0" xfId="15" applyNumberFormat="1" applyFont="1" applyAlignment="1">
      <alignment horizontal="center"/>
    </xf>
    <xf numFmtId="176" fontId="0" fillId="0" borderId="0" xfId="15" applyNumberFormat="1" applyFont="1" applyAlignment="1">
      <alignment horizontal="center"/>
    </xf>
    <xf numFmtId="176" fontId="4" fillId="0" borderId="0" xfId="15" applyNumberFormat="1" applyFont="1" applyAlignment="1" quotePrefix="1">
      <alignment horizontal="center"/>
    </xf>
    <xf numFmtId="0" fontId="0" fillId="0" borderId="0" xfId="0" applyFont="1" applyAlignment="1">
      <alignment/>
    </xf>
    <xf numFmtId="176" fontId="0" fillId="0" borderId="5" xfId="15" applyNumberFormat="1" applyBorder="1" applyAlignment="1">
      <alignment/>
    </xf>
    <xf numFmtId="43" fontId="0" fillId="0" borderId="6" xfId="15" applyNumberFormat="1" applyBorder="1" applyAlignment="1">
      <alignment/>
    </xf>
    <xf numFmtId="43" fontId="0" fillId="0" borderId="0" xfId="15" applyNumberFormat="1" applyAlignment="1">
      <alignment/>
    </xf>
    <xf numFmtId="176" fontId="1" fillId="0" borderId="5" xfId="15" applyNumberFormat="1" applyFont="1" applyBorder="1" applyAlignment="1">
      <alignment/>
    </xf>
    <xf numFmtId="176" fontId="0" fillId="0" borderId="7" xfId="15" applyNumberFormat="1" applyBorder="1" applyAlignment="1">
      <alignment/>
    </xf>
    <xf numFmtId="176" fontId="0" fillId="0" borderId="2" xfId="15" applyNumberFormat="1" applyBorder="1" applyAlignment="1">
      <alignment/>
    </xf>
    <xf numFmtId="176" fontId="0" fillId="0" borderId="3" xfId="15" applyNumberFormat="1" applyBorder="1" applyAlignment="1">
      <alignment/>
    </xf>
    <xf numFmtId="176" fontId="0" fillId="0" borderId="8" xfId="15" applyNumberFormat="1" applyBorder="1" applyAlignment="1">
      <alignment/>
    </xf>
    <xf numFmtId="176" fontId="0" fillId="0" borderId="0" xfId="15" applyNumberFormat="1" applyFont="1" applyAlignment="1" quotePrefix="1">
      <alignment horizontal="center"/>
    </xf>
    <xf numFmtId="176" fontId="0" fillId="0" borderId="0" xfId="15" applyNumberFormat="1" applyFont="1" applyAlignment="1">
      <alignment horizontal="right"/>
    </xf>
    <xf numFmtId="176" fontId="0" fillId="0" borderId="0" xfId="15" applyNumberFormat="1" applyFont="1" applyAlignment="1">
      <alignment horizontal="right"/>
    </xf>
    <xf numFmtId="0" fontId="1" fillId="0" borderId="0" xfId="0" applyFont="1" applyAlignment="1">
      <alignment horizontal="right"/>
    </xf>
    <xf numFmtId="0" fontId="0" fillId="0" borderId="0" xfId="0" applyFont="1" applyAlignment="1">
      <alignment horizontal="right"/>
    </xf>
    <xf numFmtId="176" fontId="0" fillId="0" borderId="0" xfId="15" applyNumberFormat="1" applyFont="1" applyAlignment="1" quotePrefix="1">
      <alignment horizontal="right"/>
    </xf>
    <xf numFmtId="0" fontId="1" fillId="0" borderId="0" xfId="0" applyFont="1" applyAlignment="1">
      <alignment horizontal="left"/>
    </xf>
    <xf numFmtId="176" fontId="0" fillId="0" borderId="5" xfId="15" applyNumberFormat="1" applyFont="1" applyBorder="1" applyAlignment="1">
      <alignment horizontal="right"/>
    </xf>
    <xf numFmtId="176" fontId="0" fillId="0" borderId="9" xfId="15" applyNumberFormat="1" applyFont="1" applyBorder="1" applyAlignment="1">
      <alignment horizontal="right"/>
    </xf>
    <xf numFmtId="176" fontId="0" fillId="0" borderId="5" xfId="15" applyNumberFormat="1" applyFont="1" applyBorder="1" applyAlignment="1" quotePrefix="1">
      <alignment horizontal="right"/>
    </xf>
    <xf numFmtId="176" fontId="0" fillId="0" borderId="10" xfId="15" applyNumberFormat="1" applyFont="1" applyBorder="1" applyAlignment="1">
      <alignment horizontal="right"/>
    </xf>
    <xf numFmtId="176" fontId="0" fillId="0" borderId="11" xfId="15" applyNumberFormat="1" applyFont="1" applyBorder="1" applyAlignment="1">
      <alignment horizontal="right"/>
    </xf>
    <xf numFmtId="176" fontId="0" fillId="0" borderId="0" xfId="15" applyNumberFormat="1" applyFont="1" applyBorder="1" applyAlignment="1">
      <alignment horizontal="right"/>
    </xf>
    <xf numFmtId="176" fontId="0" fillId="0" borderId="0" xfId="15" applyNumberFormat="1" applyFont="1" applyBorder="1" applyAlignment="1" quotePrefix="1">
      <alignment horizontal="right"/>
    </xf>
    <xf numFmtId="176" fontId="0" fillId="0" borderId="12" xfId="15" applyNumberFormat="1" applyFont="1" applyBorder="1" applyAlignment="1">
      <alignment horizontal="right"/>
    </xf>
    <xf numFmtId="176" fontId="0" fillId="0" borderId="13" xfId="15" applyNumberFormat="1" applyFont="1" applyBorder="1" applyAlignment="1">
      <alignment horizontal="right"/>
    </xf>
    <xf numFmtId="176" fontId="0" fillId="0" borderId="14" xfId="15" applyNumberFormat="1" applyFont="1" applyBorder="1" applyAlignment="1">
      <alignment horizontal="right"/>
    </xf>
    <xf numFmtId="176" fontId="0" fillId="0" borderId="14" xfId="15" applyNumberFormat="1" applyFont="1" applyBorder="1" applyAlignment="1" quotePrefix="1">
      <alignment horizontal="right"/>
    </xf>
    <xf numFmtId="176" fontId="0" fillId="0" borderId="15" xfId="15" applyNumberFormat="1" applyFont="1" applyBorder="1" applyAlignment="1">
      <alignment horizontal="right"/>
    </xf>
    <xf numFmtId="176" fontId="0" fillId="0" borderId="0" xfId="0" applyNumberFormat="1" applyFont="1" applyAlignment="1">
      <alignment horizontal="right"/>
    </xf>
    <xf numFmtId="176" fontId="0" fillId="0" borderId="1" xfId="0" applyNumberFormat="1" applyFont="1" applyBorder="1" applyAlignment="1">
      <alignment horizontal="right"/>
    </xf>
    <xf numFmtId="0" fontId="0" fillId="0" borderId="1" xfId="0" applyFont="1" applyBorder="1" applyAlignment="1">
      <alignment horizontal="right"/>
    </xf>
    <xf numFmtId="176" fontId="0" fillId="0" borderId="0" xfId="0" applyNumberFormat="1" applyFont="1" applyAlignment="1">
      <alignment horizontal="center"/>
    </xf>
    <xf numFmtId="176" fontId="1" fillId="0" borderId="0" xfId="0" applyNumberFormat="1" applyFont="1" applyAlignment="1">
      <alignment horizontal="center"/>
    </xf>
    <xf numFmtId="176" fontId="0" fillId="0" borderId="0" xfId="15" applyNumberFormat="1" applyFont="1" applyAlignment="1">
      <alignment horizontal="center"/>
    </xf>
    <xf numFmtId="176" fontId="1" fillId="0" borderId="0" xfId="15" applyNumberFormat="1" applyFont="1" applyAlignment="1" quotePrefix="1">
      <alignment horizontal="center" wrapText="1"/>
    </xf>
    <xf numFmtId="176" fontId="6" fillId="0" borderId="0" xfId="15" applyNumberFormat="1" applyFont="1" applyAlignment="1">
      <alignment horizontal="center" wrapText="1"/>
    </xf>
    <xf numFmtId="176" fontId="6" fillId="0" borderId="0" xfId="15" applyNumberFormat="1" applyFont="1" applyAlignment="1" quotePrefix="1">
      <alignment horizontal="center" wrapText="1"/>
    </xf>
    <xf numFmtId="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42</xdr:row>
      <xdr:rowOff>9525</xdr:rowOff>
    </xdr:from>
    <xdr:to>
      <xdr:col>12</xdr:col>
      <xdr:colOff>600075</xdr:colOff>
      <xdr:row>48</xdr:row>
      <xdr:rowOff>152400</xdr:rowOff>
    </xdr:to>
    <xdr:sp>
      <xdr:nvSpPr>
        <xdr:cNvPr id="1" name="TextBox 1"/>
        <xdr:cNvSpPr txBox="1">
          <a:spLocks noChangeArrowheads="1"/>
        </xdr:cNvSpPr>
      </xdr:nvSpPr>
      <xdr:spPr>
        <a:xfrm>
          <a:off x="247650" y="7010400"/>
          <a:ext cx="5572125" cy="111442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This is a four-month quarter covering the results of the Group for the period 1 September 2005 to 31 December 2005 as a result of the change in its financial year end to be co-terminous with the financial year end of its ultimate holding company as announced to the Bursa Malaysia Securities Berhad on 19 October 2005. There are no comparative figures disclosed following the change in the financial year end. The first quarter report of the preceding year is attached for information purposes.</a:t>
          </a:r>
        </a:p>
      </xdr:txBody>
    </xdr:sp>
    <xdr:clientData/>
  </xdr:twoCellAnchor>
  <xdr:twoCellAnchor>
    <xdr:from>
      <xdr:col>0</xdr:col>
      <xdr:colOff>238125</xdr:colOff>
      <xdr:row>37</xdr:row>
      <xdr:rowOff>133350</xdr:rowOff>
    </xdr:from>
    <xdr:to>
      <xdr:col>13</xdr:col>
      <xdr:colOff>0</xdr:colOff>
      <xdr:row>40</xdr:row>
      <xdr:rowOff>38100</xdr:rowOff>
    </xdr:to>
    <xdr:sp>
      <xdr:nvSpPr>
        <xdr:cNvPr id="2" name="TextBox 2"/>
        <xdr:cNvSpPr txBox="1">
          <a:spLocks noChangeArrowheads="1"/>
        </xdr:cNvSpPr>
      </xdr:nvSpPr>
      <xdr:spPr>
        <a:xfrm>
          <a:off x="238125" y="6324600"/>
          <a:ext cx="5591175" cy="3905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The Condensed Consolidated Income Statements should be read in conjunction with the Annual Financial Report for the year ended 31 August 2005.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48</xdr:row>
      <xdr:rowOff>19050</xdr:rowOff>
    </xdr:from>
    <xdr:to>
      <xdr:col>10</xdr:col>
      <xdr:colOff>9525</xdr:colOff>
      <xdr:row>50</xdr:row>
      <xdr:rowOff>85725</xdr:rowOff>
    </xdr:to>
    <xdr:sp>
      <xdr:nvSpPr>
        <xdr:cNvPr id="1" name="TextBox 1"/>
        <xdr:cNvSpPr txBox="1">
          <a:spLocks noChangeArrowheads="1"/>
        </xdr:cNvSpPr>
      </xdr:nvSpPr>
      <xdr:spPr>
        <a:xfrm>
          <a:off x="266700" y="8020050"/>
          <a:ext cx="5305425" cy="3905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The Condensed Consolidated Balance Sheets should be read in conjunction with the Annual Financial Report for the year ended 31 August 2005.</a:t>
          </a:r>
        </a:p>
      </xdr:txBody>
    </xdr:sp>
    <xdr:clientData/>
  </xdr:twoCellAnchor>
  <xdr:twoCellAnchor>
    <xdr:from>
      <xdr:col>1</xdr:col>
      <xdr:colOff>9525</xdr:colOff>
      <xdr:row>52</xdr:row>
      <xdr:rowOff>19050</xdr:rowOff>
    </xdr:from>
    <xdr:to>
      <xdr:col>10</xdr:col>
      <xdr:colOff>266700</xdr:colOff>
      <xdr:row>59</xdr:row>
      <xdr:rowOff>0</xdr:rowOff>
    </xdr:to>
    <xdr:sp>
      <xdr:nvSpPr>
        <xdr:cNvPr id="2" name="TextBox 3"/>
        <xdr:cNvSpPr txBox="1">
          <a:spLocks noChangeArrowheads="1"/>
        </xdr:cNvSpPr>
      </xdr:nvSpPr>
      <xdr:spPr>
        <a:xfrm>
          <a:off x="257175" y="8667750"/>
          <a:ext cx="5572125" cy="111442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This is a four-month quarter covering the results of the Group for the period 1 September 2005 to 31 December 2005 as a result of the change in its financial year end to be co-terminous with the financial year end of its ultimate holding company as announced to the Bursa Malaysia Securities Berhad on 19 October 2005. There are no comparative figures disclosed following the change in the financial year end. The first quarter report of the preceding year is attached for information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66675</xdr:rowOff>
    </xdr:from>
    <xdr:to>
      <xdr:col>12</xdr:col>
      <xdr:colOff>381000</xdr:colOff>
      <xdr:row>84</xdr:row>
      <xdr:rowOff>152400</xdr:rowOff>
    </xdr:to>
    <xdr:sp>
      <xdr:nvSpPr>
        <xdr:cNvPr id="1" name="TextBox 1"/>
        <xdr:cNvSpPr txBox="1">
          <a:spLocks noChangeArrowheads="1"/>
        </xdr:cNvSpPr>
      </xdr:nvSpPr>
      <xdr:spPr>
        <a:xfrm>
          <a:off x="247650" y="12734925"/>
          <a:ext cx="5410200" cy="105727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This is a four-month quarter covering the results of the Group for the period 1 September 2005 to 31 December 2005 as a result of the change in its financial year end to be co-terminous with the financial year end of its ultimate holding company as announced to the Bursa Malaysia Securities Berhad on 19 October 2005. There are no comparative figures disclosed following the change in the financial year end. The first quarter report of the preceding year is attached for information purposes.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47625</xdr:rowOff>
    </xdr:from>
    <xdr:to>
      <xdr:col>11</xdr:col>
      <xdr:colOff>333375</xdr:colOff>
      <xdr:row>44</xdr:row>
      <xdr:rowOff>0</xdr:rowOff>
    </xdr:to>
    <xdr:sp>
      <xdr:nvSpPr>
        <xdr:cNvPr id="1" name="TextBox 1"/>
        <xdr:cNvSpPr txBox="1">
          <a:spLocks noChangeArrowheads="1"/>
        </xdr:cNvSpPr>
      </xdr:nvSpPr>
      <xdr:spPr>
        <a:xfrm>
          <a:off x="247650" y="6057900"/>
          <a:ext cx="5895975" cy="10858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This is a four-month quarter covering the results of the Group for the period 1 September 2005 to 31 December 2005 as a result of the change in its financial year end to be co-terminous with the financial year end of its ultimate holding company as announced to the Bursa Malaysia Securities Berhad on 19 October 2005. There are no comparative figures disclosed following the change in the financial year end. The first quarter report of the preceding year is attached for information purposes.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M42"/>
  <sheetViews>
    <sheetView tabSelected="1" workbookViewId="0" topLeftCell="A1">
      <selection activeCell="A1" sqref="A1"/>
    </sheetView>
  </sheetViews>
  <sheetFormatPr defaultColWidth="9.140625" defaultRowHeight="12.75"/>
  <cols>
    <col min="1" max="2" width="3.7109375" style="0" customWidth="1"/>
    <col min="6" max="6" width="3.7109375" style="0" customWidth="1"/>
    <col min="7" max="7" width="9.7109375" style="10" customWidth="1"/>
    <col min="8" max="8" width="3.7109375" style="10" customWidth="1"/>
    <col min="9" max="9" width="9.140625" style="10" customWidth="1"/>
    <col min="10" max="10" width="9.7109375" style="0" customWidth="1"/>
    <col min="11" max="12" width="3.7109375" style="0" customWidth="1"/>
  </cols>
  <sheetData>
    <row r="1" ht="12.75">
      <c r="A1" s="2" t="s">
        <v>21</v>
      </c>
    </row>
    <row r="2" ht="12.75">
      <c r="A2" s="2" t="s">
        <v>22</v>
      </c>
    </row>
    <row r="4" ht="12.75">
      <c r="A4" s="2" t="s">
        <v>100</v>
      </c>
    </row>
    <row r="5" ht="12.75">
      <c r="A5" s="2" t="s">
        <v>120</v>
      </c>
    </row>
    <row r="7" spans="7:10" ht="12.75">
      <c r="G7" s="23" t="s">
        <v>36</v>
      </c>
      <c r="H7" s="23"/>
      <c r="J7" s="23" t="s">
        <v>37</v>
      </c>
    </row>
    <row r="8" spans="7:11" ht="12.75">
      <c r="G8" s="23" t="s">
        <v>38</v>
      </c>
      <c r="H8" s="22"/>
      <c r="J8" s="23" t="s">
        <v>38</v>
      </c>
      <c r="K8" s="22"/>
    </row>
    <row r="9" spans="7:11" ht="12.75">
      <c r="G9" s="23" t="s">
        <v>39</v>
      </c>
      <c r="H9" s="22"/>
      <c r="J9" s="23" t="s">
        <v>39</v>
      </c>
      <c r="K9" s="22"/>
    </row>
    <row r="10" spans="7:11" ht="12.75">
      <c r="G10" s="23" t="s">
        <v>101</v>
      </c>
      <c r="H10" s="22"/>
      <c r="J10" s="23" t="s">
        <v>102</v>
      </c>
      <c r="K10" s="22"/>
    </row>
    <row r="11" spans="7:11" s="1" customFormat="1" ht="26.25" customHeight="1">
      <c r="G11" s="61" t="s">
        <v>121</v>
      </c>
      <c r="H11" s="25"/>
      <c r="I11" s="16"/>
      <c r="J11" s="62" t="str">
        <f>G11</f>
        <v>1 Sept  - 31 Dec</v>
      </c>
      <c r="K11" s="25"/>
    </row>
    <row r="12" spans="7:11" s="1" customFormat="1" ht="12.75">
      <c r="G12" s="14" t="s">
        <v>117</v>
      </c>
      <c r="H12" s="15"/>
      <c r="I12" s="16"/>
      <c r="J12" s="14" t="str">
        <f>G12</f>
        <v>2005</v>
      </c>
      <c r="K12" s="15"/>
    </row>
    <row r="13" spans="7:11" s="1" customFormat="1" ht="12.75">
      <c r="G13" s="14" t="s">
        <v>129</v>
      </c>
      <c r="H13" s="15"/>
      <c r="I13" s="16"/>
      <c r="J13" s="14" t="s">
        <v>129</v>
      </c>
      <c r="K13" s="15"/>
    </row>
    <row r="14" spans="7:11" s="1" customFormat="1" ht="12.75">
      <c r="G14" s="17" t="s">
        <v>13</v>
      </c>
      <c r="H14" s="17"/>
      <c r="I14" s="17"/>
      <c r="J14" s="17" t="s">
        <v>13</v>
      </c>
      <c r="K14" s="17"/>
    </row>
    <row r="16" spans="2:10" ht="12.75">
      <c r="B16" s="2" t="s">
        <v>40</v>
      </c>
      <c r="G16" s="10">
        <v>168821</v>
      </c>
      <c r="J16" s="10">
        <v>168821</v>
      </c>
    </row>
    <row r="17" spans="2:10" ht="12.75">
      <c r="B17" s="26" t="s">
        <v>41</v>
      </c>
      <c r="G17" s="10">
        <v>-124607</v>
      </c>
      <c r="J17" s="10">
        <v>-124607</v>
      </c>
    </row>
    <row r="18" spans="2:10" ht="12.75">
      <c r="B18" s="2" t="s">
        <v>42</v>
      </c>
      <c r="G18" s="27">
        <f>SUM(G16:G17)</f>
        <v>44214</v>
      </c>
      <c r="J18" s="27">
        <f>SUM(J16:J17)</f>
        <v>44214</v>
      </c>
    </row>
    <row r="19" spans="2:10" ht="12.75">
      <c r="B19" s="26"/>
      <c r="J19" s="10"/>
    </row>
    <row r="20" spans="2:10" ht="12.75">
      <c r="B20" s="26" t="s">
        <v>43</v>
      </c>
      <c r="G20" s="10">
        <v>-6170</v>
      </c>
      <c r="J20" s="10">
        <v>-6170</v>
      </c>
    </row>
    <row r="21" spans="2:10" ht="12.75">
      <c r="B21" s="26" t="s">
        <v>44</v>
      </c>
      <c r="G21" s="10">
        <v>-15930</v>
      </c>
      <c r="J21" s="10">
        <v>-15930</v>
      </c>
    </row>
    <row r="22" spans="2:10" ht="12.75">
      <c r="B22" s="26" t="s">
        <v>45</v>
      </c>
      <c r="G22" s="10">
        <v>410</v>
      </c>
      <c r="J22" s="10">
        <v>410</v>
      </c>
    </row>
    <row r="23" spans="2:13" ht="12.75">
      <c r="B23" s="26" t="s">
        <v>46</v>
      </c>
      <c r="G23" s="10">
        <v>-25</v>
      </c>
      <c r="J23" s="10">
        <v>-25</v>
      </c>
      <c r="M23" s="7"/>
    </row>
    <row r="24" spans="2:13" ht="12.75">
      <c r="B24" s="2"/>
      <c r="J24" s="10"/>
      <c r="M24" s="7"/>
    </row>
    <row r="25" spans="2:13" ht="12" customHeight="1">
      <c r="B25" s="2" t="s">
        <v>47</v>
      </c>
      <c r="G25" s="27">
        <f>SUM(G18:G24)</f>
        <v>22499</v>
      </c>
      <c r="J25" s="27">
        <f>SUM(J18:J24)</f>
        <v>22499</v>
      </c>
      <c r="M25" s="7"/>
    </row>
    <row r="26" spans="2:10" ht="12.75">
      <c r="B26" s="26" t="s">
        <v>48</v>
      </c>
      <c r="G26" s="10">
        <v>1798</v>
      </c>
      <c r="J26" s="10">
        <v>1798</v>
      </c>
    </row>
    <row r="27" spans="2:10" ht="12.75">
      <c r="B27" s="2"/>
      <c r="J27" s="10"/>
    </row>
    <row r="28" spans="2:10" ht="12.75">
      <c r="B28" s="2" t="s">
        <v>11</v>
      </c>
      <c r="G28" s="27">
        <f>SUM(G25:G27)</f>
        <v>24297</v>
      </c>
      <c r="J28" s="27">
        <f>SUM(J25:J27)</f>
        <v>24297</v>
      </c>
    </row>
    <row r="29" spans="2:10" ht="12.75">
      <c r="B29" s="26" t="s">
        <v>12</v>
      </c>
      <c r="G29" s="12"/>
      <c r="J29" s="12"/>
    </row>
    <row r="30" spans="2:10" ht="12.75">
      <c r="B30" s="4" t="s">
        <v>49</v>
      </c>
      <c r="C30" t="s">
        <v>50</v>
      </c>
      <c r="G30" s="10">
        <v>-2380</v>
      </c>
      <c r="J30" s="10">
        <v>-2380</v>
      </c>
    </row>
    <row r="31" spans="2:10" ht="12.75">
      <c r="B31" s="4" t="s">
        <v>49</v>
      </c>
      <c r="C31" t="s">
        <v>51</v>
      </c>
      <c r="G31" s="10">
        <v>-4382</v>
      </c>
      <c r="J31" s="10">
        <v>-4382</v>
      </c>
    </row>
    <row r="32" spans="2:10" ht="12.75">
      <c r="B32" s="2"/>
      <c r="J32" s="10"/>
    </row>
    <row r="33" spans="2:10" ht="13.5" thickBot="1">
      <c r="B33" s="2" t="s">
        <v>97</v>
      </c>
      <c r="G33" s="11">
        <f>SUM(G28:G32)</f>
        <v>17535</v>
      </c>
      <c r="J33" s="11">
        <f>SUM(J28:J32)</f>
        <v>17535</v>
      </c>
    </row>
    <row r="34" spans="2:10" ht="13.5" thickTop="1">
      <c r="B34" s="2"/>
      <c r="J34" s="10"/>
    </row>
    <row r="35" spans="2:11" ht="13.5" thickBot="1">
      <c r="B35" s="26" t="s">
        <v>52</v>
      </c>
      <c r="G35" s="28">
        <f>G33/164385.645*100</f>
        <v>10.666989809237906</v>
      </c>
      <c r="H35" s="29"/>
      <c r="I35" s="29"/>
      <c r="J35" s="28">
        <f>J33/164385.645*100</f>
        <v>10.666989809237906</v>
      </c>
      <c r="K35" s="5"/>
    </row>
    <row r="36" ht="13.5" thickTop="1">
      <c r="B36" s="2"/>
    </row>
    <row r="37" spans="2:10" ht="12.75">
      <c r="B37" s="2"/>
      <c r="J37" s="7"/>
    </row>
    <row r="38" spans="2:10" ht="12.75">
      <c r="B38" s="2"/>
      <c r="J38" s="7"/>
    </row>
    <row r="39" ht="12.75">
      <c r="B39" s="2"/>
    </row>
    <row r="41" ht="12.75">
      <c r="B41" s="2"/>
    </row>
    <row r="42" ht="12.75">
      <c r="B42" s="2"/>
    </row>
  </sheetData>
  <printOptions horizontalCentered="1"/>
  <pageMargins left="0.75" right="0.75" top="1" bottom="1" header="0.5" footer="0.5"/>
  <pageSetup fitToHeight="1" fitToWidth="1"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L64"/>
  <sheetViews>
    <sheetView workbookViewId="0" topLeftCell="A1">
      <selection activeCell="A1" sqref="A1"/>
    </sheetView>
  </sheetViews>
  <sheetFormatPr defaultColWidth="9.140625" defaultRowHeight="12.75"/>
  <cols>
    <col min="1" max="2" width="3.7109375" style="0" customWidth="1"/>
    <col min="7" max="7" width="11.421875" style="6" customWidth="1"/>
    <col min="8" max="8" width="9.140625" style="6" customWidth="1"/>
    <col min="9" max="9" width="8.7109375" style="6" customWidth="1"/>
    <col min="10" max="10" width="10.140625" style="6" customWidth="1"/>
  </cols>
  <sheetData>
    <row r="1" ht="12.75">
      <c r="A1" s="2" t="s">
        <v>21</v>
      </c>
    </row>
    <row r="2" ht="12.75">
      <c r="A2" s="2" t="s">
        <v>22</v>
      </c>
    </row>
    <row r="4" ht="12.75">
      <c r="A4" s="2" t="s">
        <v>99</v>
      </c>
    </row>
    <row r="5" ht="12.75">
      <c r="A5" s="2" t="s">
        <v>118</v>
      </c>
    </row>
    <row r="7" spans="7:10" ht="12.75">
      <c r="G7" s="13" t="s">
        <v>23</v>
      </c>
      <c r="J7" s="13" t="s">
        <v>23</v>
      </c>
    </row>
    <row r="8" spans="7:10" ht="12.75">
      <c r="G8" s="59" t="s">
        <v>123</v>
      </c>
      <c r="J8" s="13" t="s">
        <v>24</v>
      </c>
    </row>
    <row r="9" spans="7:10" ht="12.75">
      <c r="G9" s="13" t="s">
        <v>101</v>
      </c>
      <c r="J9" s="13" t="s">
        <v>25</v>
      </c>
    </row>
    <row r="10" spans="7:10" ht="26.25" customHeight="1">
      <c r="G10" s="60" t="s">
        <v>128</v>
      </c>
      <c r="J10" s="60" t="s">
        <v>122</v>
      </c>
    </row>
    <row r="11" spans="7:10" s="1" customFormat="1" ht="12.75">
      <c r="G11" s="15" t="s">
        <v>26</v>
      </c>
      <c r="H11" s="16"/>
      <c r="I11" s="16"/>
      <c r="J11" s="15" t="s">
        <v>27</v>
      </c>
    </row>
    <row r="12" spans="7:10" s="1" customFormat="1" ht="12.75">
      <c r="G12" s="17" t="s">
        <v>13</v>
      </c>
      <c r="H12" s="17"/>
      <c r="I12" s="17"/>
      <c r="J12" s="17" t="s">
        <v>13</v>
      </c>
    </row>
    <row r="14" spans="2:12" ht="12.75">
      <c r="B14" s="2" t="s">
        <v>10</v>
      </c>
      <c r="G14" s="6">
        <f>36952-10421</f>
        <v>26531</v>
      </c>
      <c r="J14" s="6">
        <v>37316</v>
      </c>
      <c r="L14" s="7"/>
    </row>
    <row r="15" spans="2:12" ht="12.75">
      <c r="B15" s="2" t="s">
        <v>9</v>
      </c>
      <c r="G15" s="6">
        <v>4782</v>
      </c>
      <c r="J15" s="6">
        <v>4782</v>
      </c>
      <c r="L15" s="7"/>
    </row>
    <row r="16" spans="2:12" ht="12.75">
      <c r="B16" s="2" t="s">
        <v>17</v>
      </c>
      <c r="G16" s="6">
        <v>7290</v>
      </c>
      <c r="J16" s="6">
        <v>11672</v>
      </c>
      <c r="L16" s="7"/>
    </row>
    <row r="17" spans="2:12" ht="12.75">
      <c r="B17" s="2" t="s">
        <v>127</v>
      </c>
      <c r="G17" s="6">
        <f>10421-163</f>
        <v>10258</v>
      </c>
      <c r="J17" s="6">
        <v>0</v>
      </c>
      <c r="L17" s="7"/>
    </row>
    <row r="18" spans="2:12" ht="12.75">
      <c r="B18" s="2" t="s">
        <v>28</v>
      </c>
      <c r="L18" s="7"/>
    </row>
    <row r="19" spans="2:12" ht="12.75">
      <c r="B19" s="2"/>
      <c r="C19" t="s">
        <v>8</v>
      </c>
      <c r="G19" s="18">
        <v>46648</v>
      </c>
      <c r="J19" s="18">
        <v>45192</v>
      </c>
      <c r="L19" s="7"/>
    </row>
    <row r="20" spans="2:12" ht="12.75">
      <c r="B20" s="2"/>
      <c r="C20" t="s">
        <v>7</v>
      </c>
      <c r="G20" s="19">
        <f>9391+163</f>
        <v>9554</v>
      </c>
      <c r="J20" s="19">
        <v>7588</v>
      </c>
      <c r="L20" s="7"/>
    </row>
    <row r="21" spans="2:12" ht="12.75">
      <c r="B21" s="2"/>
      <c r="C21" t="s">
        <v>6</v>
      </c>
      <c r="G21" s="19">
        <v>0</v>
      </c>
      <c r="J21" s="19">
        <v>0</v>
      </c>
      <c r="L21" s="7"/>
    </row>
    <row r="22" spans="2:12" ht="12.75">
      <c r="B22" s="2"/>
      <c r="C22" t="s">
        <v>5</v>
      </c>
      <c r="G22" s="19">
        <v>12044</v>
      </c>
      <c r="J22" s="19">
        <v>1759</v>
      </c>
      <c r="L22" s="7"/>
    </row>
    <row r="23" spans="2:12" ht="12.75">
      <c r="B23" s="2"/>
      <c r="C23" t="s">
        <v>29</v>
      </c>
      <c r="G23" s="19">
        <v>102</v>
      </c>
      <c r="J23" s="19">
        <v>10110</v>
      </c>
      <c r="L23" s="7"/>
    </row>
    <row r="24" spans="2:12" ht="12.75">
      <c r="B24" s="2"/>
      <c r="C24" t="s">
        <v>4</v>
      </c>
      <c r="G24" s="19">
        <v>150456</v>
      </c>
      <c r="J24" s="19">
        <v>164636</v>
      </c>
      <c r="L24" s="7"/>
    </row>
    <row r="25" spans="2:12" ht="12.75">
      <c r="B25" s="2"/>
      <c r="G25" s="18">
        <f>SUM(G19:G24)</f>
        <v>218804</v>
      </c>
      <c r="J25" s="18">
        <f>SUM(J19:J24)</f>
        <v>229285</v>
      </c>
      <c r="L25" s="7"/>
    </row>
    <row r="26" spans="2:10" ht="12.75">
      <c r="B26" s="2"/>
      <c r="G26" s="19"/>
      <c r="J26" s="19"/>
    </row>
    <row r="27" spans="2:10" ht="12.75">
      <c r="B27" s="2"/>
      <c r="G27" s="19"/>
      <c r="J27" s="19"/>
    </row>
    <row r="28" spans="2:10" ht="12.75">
      <c r="B28" s="2" t="s">
        <v>30</v>
      </c>
      <c r="G28" s="19"/>
      <c r="J28" s="19"/>
    </row>
    <row r="29" spans="2:12" ht="12.75">
      <c r="B29" s="2"/>
      <c r="C29" t="s">
        <v>3</v>
      </c>
      <c r="G29" s="19">
        <v>57443</v>
      </c>
      <c r="J29" s="19">
        <v>76252</v>
      </c>
      <c r="L29" s="7"/>
    </row>
    <row r="30" spans="2:12" ht="12.75">
      <c r="B30" s="2"/>
      <c r="C30" t="s">
        <v>2</v>
      </c>
      <c r="G30" s="19">
        <v>1406</v>
      </c>
      <c r="J30" s="19">
        <v>2520</v>
      </c>
      <c r="L30" s="7"/>
    </row>
    <row r="31" spans="2:12" ht="12.75">
      <c r="B31" s="2"/>
      <c r="C31" t="s">
        <v>1</v>
      </c>
      <c r="G31" s="19">
        <v>1119</v>
      </c>
      <c r="J31" s="19">
        <v>5288</v>
      </c>
      <c r="L31" s="7"/>
    </row>
    <row r="32" spans="2:12" ht="12.75">
      <c r="B32" s="2"/>
      <c r="C32" t="s">
        <v>0</v>
      </c>
      <c r="G32" s="19">
        <v>0</v>
      </c>
      <c r="H32" s="8"/>
      <c r="J32" s="19">
        <v>0</v>
      </c>
      <c r="L32" s="7"/>
    </row>
    <row r="33" spans="2:12" ht="13.5" thickBot="1">
      <c r="B33" s="2"/>
      <c r="G33" s="20">
        <f>SUM(G29:G32)</f>
        <v>59968</v>
      </c>
      <c r="J33" s="20">
        <f>SUM(J29:J32)</f>
        <v>84060</v>
      </c>
      <c r="L33" s="7"/>
    </row>
    <row r="34" ht="13.5" thickTop="1">
      <c r="B34" s="2"/>
    </row>
    <row r="35" spans="2:10" ht="12.75">
      <c r="B35" s="2" t="s">
        <v>31</v>
      </c>
      <c r="G35" s="6">
        <f>G25-G33</f>
        <v>158836</v>
      </c>
      <c r="J35" s="6">
        <f>J25-J33</f>
        <v>145225</v>
      </c>
    </row>
    <row r="37" spans="7:10" ht="13.5" thickBot="1">
      <c r="G37" s="9">
        <f>G14+G15+G16+G17+G35</f>
        <v>207697</v>
      </c>
      <c r="J37" s="9">
        <f>J14+J15+J16+J35</f>
        <v>198995</v>
      </c>
    </row>
    <row r="38" ht="13.5" thickTop="1"/>
    <row r="39" ht="12.75">
      <c r="B39" s="21" t="s">
        <v>32</v>
      </c>
    </row>
    <row r="41" ht="12.75">
      <c r="B41" s="2" t="s">
        <v>33</v>
      </c>
    </row>
    <row r="42" spans="2:10" ht="12.75">
      <c r="B42" s="2"/>
      <c r="C42" t="s">
        <v>19</v>
      </c>
      <c r="G42" s="6">
        <v>164386</v>
      </c>
      <c r="J42" s="6">
        <v>164386</v>
      </c>
    </row>
    <row r="43" spans="2:12" ht="12.75">
      <c r="B43" s="2"/>
      <c r="C43" t="s">
        <v>34</v>
      </c>
      <c r="G43" s="6">
        <v>43311</v>
      </c>
      <c r="J43" s="6">
        <v>34609</v>
      </c>
      <c r="L43" s="7"/>
    </row>
    <row r="44" ht="12.75">
      <c r="B44" s="2"/>
    </row>
    <row r="45" spans="2:12" ht="13.5" thickBot="1">
      <c r="B45" s="2" t="s">
        <v>35</v>
      </c>
      <c r="G45" s="9">
        <f>SUM(G42:G44)</f>
        <v>207697</v>
      </c>
      <c r="J45" s="9">
        <f>SUM(J42:J44)</f>
        <v>198995</v>
      </c>
      <c r="L45" s="7"/>
    </row>
    <row r="46" ht="13.5" thickTop="1"/>
    <row r="48" ht="12.75">
      <c r="B48" s="2"/>
    </row>
    <row r="49" ht="12.75">
      <c r="B49" s="2"/>
    </row>
    <row r="62" ht="12.75">
      <c r="B62" s="63"/>
    </row>
    <row r="63" ht="12.75">
      <c r="B63" s="63"/>
    </row>
    <row r="64" ht="12.75">
      <c r="B64" s="63"/>
    </row>
  </sheetData>
  <printOptions horizontalCentered="1"/>
  <pageMargins left="0.75" right="0.75" top="1" bottom="1" header="0.5" footer="0.5"/>
  <pageSetup fitToHeight="1" fitToWidth="1"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77"/>
  <sheetViews>
    <sheetView workbookViewId="0" topLeftCell="A1">
      <selection activeCell="A1" sqref="A1"/>
    </sheetView>
  </sheetViews>
  <sheetFormatPr defaultColWidth="9.140625" defaultRowHeight="12.75"/>
  <cols>
    <col min="1" max="4" width="3.7109375" style="0" customWidth="1"/>
    <col min="10" max="10" width="9.140625" style="10" customWidth="1"/>
    <col min="11" max="11" width="7.7109375" style="10" customWidth="1"/>
    <col min="12" max="12" width="1.7109375" style="10" customWidth="1"/>
  </cols>
  <sheetData>
    <row r="1" ht="12.75">
      <c r="A1" s="2" t="s">
        <v>21</v>
      </c>
    </row>
    <row r="2" ht="12.75">
      <c r="A2" s="2" t="s">
        <v>22</v>
      </c>
    </row>
    <row r="4" ht="12.75">
      <c r="A4" s="2" t="s">
        <v>103</v>
      </c>
    </row>
    <row r="5" ht="12.75">
      <c r="A5" s="2" t="s">
        <v>119</v>
      </c>
    </row>
    <row r="7" ht="12.75">
      <c r="J7" s="17" t="s">
        <v>112</v>
      </c>
    </row>
    <row r="8" spans="10:12" s="1" customFormat="1" ht="12.75">
      <c r="J8" s="25" t="s">
        <v>113</v>
      </c>
      <c r="K8" s="16"/>
      <c r="L8" s="16"/>
    </row>
    <row r="9" spans="10:12" s="1" customFormat="1" ht="12.75">
      <c r="J9" s="17" t="s">
        <v>13</v>
      </c>
      <c r="K9" s="17"/>
      <c r="L9" s="17"/>
    </row>
    <row r="11" spans="2:3" ht="12.75">
      <c r="B11" s="2" t="s">
        <v>53</v>
      </c>
      <c r="C11" s="2"/>
    </row>
    <row r="12" spans="2:3" ht="12.75">
      <c r="B12" s="26"/>
      <c r="C12" s="26"/>
    </row>
    <row r="13" spans="2:10" ht="12.75">
      <c r="B13" s="26"/>
      <c r="C13" s="26" t="s">
        <v>11</v>
      </c>
      <c r="J13" s="10">
        <v>24297</v>
      </c>
    </row>
    <row r="14" spans="2:3" ht="12.75">
      <c r="B14" s="26"/>
      <c r="C14" s="26" t="s">
        <v>54</v>
      </c>
    </row>
    <row r="15" spans="2:10" ht="12.75">
      <c r="B15" s="26"/>
      <c r="C15" s="26"/>
      <c r="D15" t="s">
        <v>55</v>
      </c>
      <c r="J15" s="10">
        <v>0</v>
      </c>
    </row>
    <row r="16" spans="2:10" ht="12.75">
      <c r="B16" s="26"/>
      <c r="C16" s="26"/>
      <c r="D16" t="s">
        <v>56</v>
      </c>
      <c r="J16" s="10">
        <v>0</v>
      </c>
    </row>
    <row r="17" spans="2:10" ht="12.75">
      <c r="B17" s="26"/>
      <c r="C17" s="26"/>
      <c r="D17" t="s">
        <v>16</v>
      </c>
      <c r="J17" s="10">
        <v>1235</v>
      </c>
    </row>
    <row r="18" spans="2:10" ht="12.75">
      <c r="B18" s="26"/>
      <c r="C18" s="26"/>
      <c r="D18" t="s">
        <v>57</v>
      </c>
      <c r="J18" s="10">
        <v>-170</v>
      </c>
    </row>
    <row r="19" spans="2:10" ht="12.75">
      <c r="B19" s="26"/>
      <c r="C19" s="26"/>
      <c r="D19" t="s">
        <v>104</v>
      </c>
      <c r="J19" s="10">
        <v>0</v>
      </c>
    </row>
    <row r="20" spans="2:10" ht="12.75">
      <c r="B20" s="26"/>
      <c r="C20" s="26"/>
      <c r="D20" t="s">
        <v>48</v>
      </c>
      <c r="J20" s="10">
        <v>-1798</v>
      </c>
    </row>
    <row r="21" spans="2:4" ht="12.75">
      <c r="B21" s="26"/>
      <c r="C21" s="26"/>
      <c r="D21" t="s">
        <v>105</v>
      </c>
    </row>
    <row r="22" spans="2:10" ht="12.75">
      <c r="B22" s="26"/>
      <c r="C22" s="26"/>
      <c r="E22" t="s">
        <v>106</v>
      </c>
      <c r="J22" s="10">
        <v>0</v>
      </c>
    </row>
    <row r="23" spans="2:10" ht="12.75">
      <c r="B23" s="26"/>
      <c r="C23" s="26"/>
      <c r="D23" t="s">
        <v>58</v>
      </c>
      <c r="J23" s="10">
        <v>-3</v>
      </c>
    </row>
    <row r="24" spans="2:10" ht="12.75">
      <c r="B24" s="26"/>
      <c r="C24" s="26"/>
      <c r="D24" t="s">
        <v>107</v>
      </c>
      <c r="J24" s="10">
        <v>0</v>
      </c>
    </row>
    <row r="25" spans="2:3" ht="12.75">
      <c r="B25" s="26"/>
      <c r="C25" s="26"/>
    </row>
    <row r="26" spans="2:10" ht="12.75">
      <c r="B26" s="26"/>
      <c r="C26" s="26" t="s">
        <v>59</v>
      </c>
      <c r="J26" s="30">
        <f>SUM(J13:J25)</f>
        <v>23561</v>
      </c>
    </row>
    <row r="27" spans="2:3" ht="12.75">
      <c r="B27" s="26"/>
      <c r="C27" s="26"/>
    </row>
    <row r="28" spans="2:3" ht="12.75">
      <c r="B28" s="26"/>
      <c r="C28" s="26" t="s">
        <v>60</v>
      </c>
    </row>
    <row r="29" spans="2:12" ht="12.75">
      <c r="B29" s="26"/>
      <c r="C29" s="26"/>
      <c r="D29" t="s">
        <v>8</v>
      </c>
      <c r="J29" s="10">
        <v>-1447</v>
      </c>
      <c r="K29" s="29"/>
      <c r="L29" s="29"/>
    </row>
    <row r="30" spans="2:10" ht="12.75">
      <c r="B30" s="2"/>
      <c r="C30" s="2"/>
      <c r="D30" t="s">
        <v>7</v>
      </c>
      <c r="J30" s="10">
        <v>-1801</v>
      </c>
    </row>
    <row r="31" spans="2:10" ht="12.75">
      <c r="B31" s="2"/>
      <c r="C31" s="2"/>
      <c r="D31" t="s">
        <v>3</v>
      </c>
      <c r="J31" s="10">
        <v>-18817</v>
      </c>
    </row>
    <row r="32" spans="2:10" ht="12.75">
      <c r="B32" s="2"/>
      <c r="C32" s="2"/>
      <c r="D32" t="s">
        <v>108</v>
      </c>
      <c r="J32" s="10">
        <v>0</v>
      </c>
    </row>
    <row r="33" spans="2:10" ht="12.75">
      <c r="B33" s="2"/>
      <c r="C33" s="2"/>
      <c r="D33" t="s">
        <v>109</v>
      </c>
      <c r="J33" s="10">
        <v>-11399</v>
      </c>
    </row>
    <row r="34" spans="2:3" ht="12.75">
      <c r="B34" s="2"/>
      <c r="C34" s="2"/>
    </row>
    <row r="35" spans="2:10" ht="12.75">
      <c r="B35" s="2"/>
      <c r="C35" s="26" t="s">
        <v>61</v>
      </c>
      <c r="J35" s="30">
        <f>SUM(J26:J34)</f>
        <v>-9903</v>
      </c>
    </row>
    <row r="36" spans="2:10" ht="12.75">
      <c r="B36" s="2"/>
      <c r="C36" s="26" t="s">
        <v>18</v>
      </c>
      <c r="J36" s="10">
        <v>-6552</v>
      </c>
    </row>
    <row r="37" spans="2:3" ht="12.75">
      <c r="B37" s="2"/>
      <c r="C37" s="2"/>
    </row>
    <row r="38" spans="2:10" ht="12.75">
      <c r="B38" s="2"/>
      <c r="C38" s="2" t="s">
        <v>62</v>
      </c>
      <c r="J38" s="31">
        <f>SUM(J35:J37)</f>
        <v>-16455</v>
      </c>
    </row>
    <row r="39" spans="2:3" ht="12.75">
      <c r="B39" s="2"/>
      <c r="C39" s="26"/>
    </row>
    <row r="40" spans="2:3" ht="12.75">
      <c r="B40" s="2" t="s">
        <v>63</v>
      </c>
      <c r="C40" s="26"/>
    </row>
    <row r="41" spans="2:10" ht="12.75">
      <c r="B41" s="2"/>
      <c r="C41" s="26" t="s">
        <v>64</v>
      </c>
      <c r="J41" s="10">
        <v>173</v>
      </c>
    </row>
    <row r="42" spans="2:10" ht="12.75">
      <c r="B42" s="2"/>
      <c r="C42" s="26" t="s">
        <v>65</v>
      </c>
      <c r="J42" s="10">
        <v>-871</v>
      </c>
    </row>
    <row r="43" spans="2:10" ht="12.75">
      <c r="B43" s="2"/>
      <c r="C43" s="26" t="s">
        <v>110</v>
      </c>
      <c r="J43" s="10">
        <v>10008</v>
      </c>
    </row>
    <row r="44" spans="2:10" ht="12.75">
      <c r="B44" s="2"/>
      <c r="C44" s="26" t="s">
        <v>20</v>
      </c>
      <c r="J44" s="10">
        <v>1798</v>
      </c>
    </row>
    <row r="45" ht="12.75">
      <c r="B45" s="2"/>
    </row>
    <row r="46" spans="2:10" ht="12.75">
      <c r="B46" s="2"/>
      <c r="C46" s="2" t="s">
        <v>66</v>
      </c>
      <c r="J46" s="31">
        <f>SUM(J41:J45)</f>
        <v>11108</v>
      </c>
    </row>
    <row r="47" spans="2:3" ht="12.75">
      <c r="B47" s="2"/>
      <c r="C47" s="26"/>
    </row>
    <row r="48" spans="2:3" ht="12.75">
      <c r="B48" s="2" t="s">
        <v>67</v>
      </c>
      <c r="C48" s="26"/>
    </row>
    <row r="49" spans="2:10" ht="12.75">
      <c r="B49" s="2"/>
      <c r="C49" s="26" t="s">
        <v>68</v>
      </c>
      <c r="J49" s="10">
        <v>-8877</v>
      </c>
    </row>
    <row r="50" spans="2:10" ht="12.75">
      <c r="B50" s="2"/>
      <c r="C50" s="26" t="s">
        <v>111</v>
      </c>
      <c r="J50" s="10">
        <v>0</v>
      </c>
    </row>
    <row r="51" ht="12.75">
      <c r="B51" s="2"/>
    </row>
    <row r="52" spans="2:10" ht="12.75">
      <c r="B52" s="2"/>
      <c r="C52" s="2" t="s">
        <v>69</v>
      </c>
      <c r="J52" s="31">
        <f>SUM(J48:J51)</f>
        <v>-8877</v>
      </c>
    </row>
    <row r="53" spans="2:3" ht="12.75">
      <c r="B53" s="2"/>
      <c r="C53" s="26"/>
    </row>
    <row r="54" spans="2:10" ht="12.75">
      <c r="B54" s="2" t="s">
        <v>70</v>
      </c>
      <c r="C54" s="26"/>
      <c r="J54" s="10">
        <f>J38+J46+J52</f>
        <v>-14224</v>
      </c>
    </row>
    <row r="55" spans="2:3" ht="12.75">
      <c r="B55" s="2"/>
      <c r="C55" s="26"/>
    </row>
    <row r="56" spans="2:3" ht="12.75">
      <c r="B56" s="2" t="s">
        <v>130</v>
      </c>
      <c r="C56" s="26"/>
    </row>
    <row r="57" spans="2:3" ht="12.75">
      <c r="B57" s="2"/>
      <c r="C57" s="26"/>
    </row>
    <row r="58" spans="2:10" ht="12.75">
      <c r="B58" s="2"/>
      <c r="C58" s="26" t="s">
        <v>71</v>
      </c>
      <c r="J58" s="32">
        <v>164636</v>
      </c>
    </row>
    <row r="59" spans="2:10" ht="12.75">
      <c r="B59" s="2"/>
      <c r="C59" s="26" t="s">
        <v>72</v>
      </c>
      <c r="J59" s="33"/>
    </row>
    <row r="60" spans="2:10" ht="12.75">
      <c r="B60" s="2"/>
      <c r="C60" s="2"/>
      <c r="D60" t="s">
        <v>73</v>
      </c>
      <c r="J60" s="34">
        <v>0</v>
      </c>
    </row>
    <row r="61" spans="2:10" ht="12.75">
      <c r="B61" s="2"/>
      <c r="C61" s="2"/>
      <c r="J61" s="10">
        <f>SUM(J58:J60)</f>
        <v>164636</v>
      </c>
    </row>
    <row r="62" spans="2:3" ht="12.75">
      <c r="B62" s="2"/>
      <c r="C62" s="2"/>
    </row>
    <row r="63" spans="2:3" ht="12.75">
      <c r="B63" s="2"/>
      <c r="C63" s="26" t="s">
        <v>74</v>
      </c>
    </row>
    <row r="64" spans="2:10" ht="12.75">
      <c r="B64" s="2"/>
      <c r="C64" s="2"/>
      <c r="D64" t="s">
        <v>75</v>
      </c>
      <c r="J64" s="10">
        <v>44</v>
      </c>
    </row>
    <row r="65" spans="2:3" ht="12.75">
      <c r="B65" s="2"/>
      <c r="C65" s="2"/>
    </row>
    <row r="66" spans="2:10" ht="13.5" thickBot="1">
      <c r="B66" s="2" t="s">
        <v>131</v>
      </c>
      <c r="C66" s="2"/>
      <c r="J66" s="11">
        <f>J54+J61+J64</f>
        <v>150456</v>
      </c>
    </row>
    <row r="67" spans="2:3" ht="13.5" thickTop="1">
      <c r="B67" s="2"/>
      <c r="C67" s="2"/>
    </row>
    <row r="68" spans="2:3" ht="12.75">
      <c r="B68" s="2" t="s">
        <v>76</v>
      </c>
      <c r="C68" s="2"/>
    </row>
    <row r="69" spans="2:10" ht="12.75">
      <c r="B69" s="2"/>
      <c r="C69" s="2" t="s">
        <v>77</v>
      </c>
      <c r="J69" s="10">
        <v>143258</v>
      </c>
    </row>
    <row r="70" spans="2:10" ht="12.75">
      <c r="B70" s="2"/>
      <c r="C70" s="2" t="s">
        <v>78</v>
      </c>
      <c r="J70" s="10">
        <v>7198</v>
      </c>
    </row>
    <row r="71" spans="2:10" ht="12.75">
      <c r="B71" s="2"/>
      <c r="C71" s="2"/>
      <c r="J71" s="27">
        <f>SUM(J69:J70)</f>
        <v>150456</v>
      </c>
    </row>
    <row r="72" spans="2:10" ht="12.75">
      <c r="B72" s="2"/>
      <c r="C72" s="2" t="s">
        <v>79</v>
      </c>
      <c r="J72" s="10">
        <v>0</v>
      </c>
    </row>
    <row r="73" spans="2:10" ht="13.5" thickBot="1">
      <c r="B73" s="2"/>
      <c r="C73" s="2"/>
      <c r="J73" s="11">
        <f>SUM(J71:J72)</f>
        <v>150456</v>
      </c>
    </row>
    <row r="74" spans="2:3" ht="13.5" thickTop="1">
      <c r="B74" s="2"/>
      <c r="C74" s="2"/>
    </row>
    <row r="75" spans="2:3" ht="12.75">
      <c r="B75" s="2"/>
      <c r="C75" s="2"/>
    </row>
    <row r="76" spans="2:3" ht="12.75">
      <c r="B76" s="2" t="s">
        <v>124</v>
      </c>
      <c r="C76" s="2"/>
    </row>
    <row r="77" spans="2:3" ht="12.75">
      <c r="B77" s="2" t="s">
        <v>125</v>
      </c>
      <c r="C77" s="2"/>
    </row>
  </sheetData>
  <printOptions horizontalCentered="1"/>
  <pageMargins left="0.75" right="0.75" top="0.75" bottom="0.25" header="0.5" footer="0.5"/>
  <pageSetup fitToHeight="1" fitToWidth="1" horizontalDpi="600" verticalDpi="600" orientation="portrait" paperSize="9" scale="72" r:id="rId2"/>
  <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O36"/>
  <sheetViews>
    <sheetView workbookViewId="0" topLeftCell="A1">
      <selection activeCell="A1" sqref="A1"/>
    </sheetView>
  </sheetViews>
  <sheetFormatPr defaultColWidth="9.140625" defaultRowHeight="12.75"/>
  <cols>
    <col min="1" max="2" width="3.7109375" style="0" customWidth="1"/>
    <col min="6" max="6" width="10.7109375" style="0" customWidth="1"/>
    <col min="7" max="7" width="3.7109375" style="10" customWidth="1"/>
    <col min="8" max="8" width="10.7109375" style="10" customWidth="1"/>
    <col min="9" max="9" width="12.7109375" style="10" customWidth="1"/>
    <col min="10" max="10" width="10.7109375" style="10" customWidth="1"/>
    <col min="11" max="11" width="3.7109375" style="0" customWidth="1"/>
    <col min="12" max="12" width="10.7109375" style="0" customWidth="1"/>
    <col min="13" max="13" width="3.7109375" style="0" customWidth="1"/>
    <col min="14" max="14" width="10.7109375" style="0" customWidth="1"/>
  </cols>
  <sheetData>
    <row r="1" ht="12.75">
      <c r="A1" s="2" t="s">
        <v>21</v>
      </c>
    </row>
    <row r="2" ht="12.75">
      <c r="A2" s="2" t="s">
        <v>22</v>
      </c>
    </row>
    <row r="4" ht="12.75">
      <c r="A4" s="2" t="s">
        <v>98</v>
      </c>
    </row>
    <row r="5" ht="12.75">
      <c r="A5" s="2" t="s">
        <v>116</v>
      </c>
    </row>
    <row r="8" ht="12.75">
      <c r="I8" s="35" t="s">
        <v>80</v>
      </c>
    </row>
    <row r="9" spans="7:13" ht="12.75">
      <c r="G9" s="22"/>
      <c r="H9" s="23"/>
      <c r="K9" s="22"/>
      <c r="L9" s="23"/>
      <c r="M9" s="10"/>
    </row>
    <row r="10" spans="6:14" s="3" customFormat="1" ht="12.75">
      <c r="F10" s="3" t="s">
        <v>81</v>
      </c>
      <c r="G10" s="36"/>
      <c r="H10" s="23" t="s">
        <v>81</v>
      </c>
      <c r="I10" s="23" t="s">
        <v>82</v>
      </c>
      <c r="J10" s="23" t="s">
        <v>14</v>
      </c>
      <c r="K10" s="36"/>
      <c r="L10" s="23" t="s">
        <v>83</v>
      </c>
      <c r="M10" s="36"/>
      <c r="N10" s="3" t="s">
        <v>84</v>
      </c>
    </row>
    <row r="11" spans="6:13" s="3" customFormat="1" ht="12.75">
      <c r="F11" s="3" t="s">
        <v>82</v>
      </c>
      <c r="G11" s="36"/>
      <c r="H11" s="23" t="s">
        <v>85</v>
      </c>
      <c r="I11" s="23" t="s">
        <v>86</v>
      </c>
      <c r="J11" s="23" t="s">
        <v>15</v>
      </c>
      <c r="K11" s="36"/>
      <c r="L11" s="23" t="s">
        <v>87</v>
      </c>
      <c r="M11" s="36"/>
    </row>
    <row r="12" spans="7:13" s="3" customFormat="1" ht="12.75">
      <c r="G12" s="37"/>
      <c r="H12" s="14"/>
      <c r="I12" s="23" t="s">
        <v>88</v>
      </c>
      <c r="J12" s="23" t="s">
        <v>89</v>
      </c>
      <c r="K12" s="37"/>
      <c r="L12" s="14"/>
      <c r="M12" s="36"/>
    </row>
    <row r="13" spans="6:14" s="1" customFormat="1" ht="12.75">
      <c r="F13" s="17" t="s">
        <v>13</v>
      </c>
      <c r="G13" s="38"/>
      <c r="H13" s="17" t="s">
        <v>13</v>
      </c>
      <c r="I13" s="17" t="s">
        <v>13</v>
      </c>
      <c r="J13" s="17" t="s">
        <v>13</v>
      </c>
      <c r="K13" s="38"/>
      <c r="L13" s="17" t="s">
        <v>13</v>
      </c>
      <c r="M13" s="37"/>
      <c r="N13" s="17" t="s">
        <v>13</v>
      </c>
    </row>
    <row r="14" spans="6:14" s="1" customFormat="1" ht="12.75">
      <c r="F14" s="39"/>
      <c r="G14" s="39"/>
      <c r="H14" s="40"/>
      <c r="I14" s="37"/>
      <c r="J14" s="37"/>
      <c r="K14" s="39"/>
      <c r="L14" s="40"/>
      <c r="M14" s="37"/>
      <c r="N14" s="39"/>
    </row>
    <row r="15" spans="2:15" s="1" customFormat="1" ht="12.75">
      <c r="B15" s="41" t="s">
        <v>114</v>
      </c>
      <c r="F15" s="37">
        <v>164386</v>
      </c>
      <c r="H15" s="40">
        <v>685</v>
      </c>
      <c r="I15" s="37">
        <v>1365</v>
      </c>
      <c r="J15" s="37">
        <v>72</v>
      </c>
      <c r="L15" s="40">
        <v>32487</v>
      </c>
      <c r="N15" s="57">
        <f>SUM(F15:M15)</f>
        <v>198995</v>
      </c>
      <c r="O15" s="58"/>
    </row>
    <row r="16" spans="6:14" s="1" customFormat="1" ht="12.75">
      <c r="F16" s="37"/>
      <c r="G16" s="37"/>
      <c r="H16" s="40"/>
      <c r="I16" s="37"/>
      <c r="J16" s="37"/>
      <c r="K16" s="37"/>
      <c r="L16" s="40"/>
      <c r="M16" s="37"/>
      <c r="N16" s="37"/>
    </row>
    <row r="17" spans="3:14" ht="12.75">
      <c r="C17" t="s">
        <v>90</v>
      </c>
      <c r="F17" s="43"/>
      <c r="G17" s="42"/>
      <c r="H17" s="44"/>
      <c r="I17" s="42"/>
      <c r="J17" s="42"/>
      <c r="K17" s="42"/>
      <c r="L17" s="44"/>
      <c r="M17" s="42"/>
      <c r="N17" s="45"/>
    </row>
    <row r="18" spans="3:14" ht="12.75">
      <c r="C18" t="s">
        <v>91</v>
      </c>
      <c r="F18" s="46"/>
      <c r="G18" s="47"/>
      <c r="H18" s="48"/>
      <c r="I18" s="47"/>
      <c r="J18" s="47"/>
      <c r="K18" s="47"/>
      <c r="L18" s="48"/>
      <c r="M18" s="47"/>
      <c r="N18" s="49"/>
    </row>
    <row r="19" spans="3:14" ht="12.75">
      <c r="C19" t="s">
        <v>92</v>
      </c>
      <c r="F19" s="46"/>
      <c r="G19" s="47"/>
      <c r="H19" s="48"/>
      <c r="I19" s="47"/>
      <c r="J19" s="47"/>
      <c r="K19" s="47"/>
      <c r="L19" s="48"/>
      <c r="M19" s="47"/>
      <c r="N19" s="49"/>
    </row>
    <row r="20" spans="3:14" ht="12.75">
      <c r="C20" t="s">
        <v>93</v>
      </c>
      <c r="F20" s="46">
        <v>0</v>
      </c>
      <c r="G20" s="47"/>
      <c r="H20" s="48">
        <v>0</v>
      </c>
      <c r="I20" s="47">
        <v>0</v>
      </c>
      <c r="J20" s="47">
        <v>44</v>
      </c>
      <c r="K20" s="47"/>
      <c r="L20" s="48">
        <v>0</v>
      </c>
      <c r="M20" s="47"/>
      <c r="N20" s="49">
        <f>SUM(F20:M20)</f>
        <v>44</v>
      </c>
    </row>
    <row r="21" spans="6:14" ht="12.75">
      <c r="F21" s="50"/>
      <c r="G21" s="51"/>
      <c r="H21" s="52"/>
      <c r="I21" s="51"/>
      <c r="J21" s="51"/>
      <c r="K21" s="51"/>
      <c r="L21" s="52"/>
      <c r="M21" s="51"/>
      <c r="N21" s="53"/>
    </row>
    <row r="22" spans="3:14" ht="12.75">
      <c r="C22" t="s">
        <v>94</v>
      </c>
      <c r="F22" s="39"/>
      <c r="G22" s="39"/>
      <c r="H22" s="40"/>
      <c r="I22" s="37"/>
      <c r="J22" s="37"/>
      <c r="K22" s="39"/>
      <c r="L22" s="40"/>
      <c r="M22" s="37"/>
      <c r="N22" s="39"/>
    </row>
    <row r="23" spans="3:14" ht="12.75">
      <c r="C23" t="s">
        <v>95</v>
      </c>
      <c r="F23" s="54">
        <f>SUM(F17:F21)</f>
        <v>0</v>
      </c>
      <c r="G23" s="39"/>
      <c r="H23" s="54">
        <f>SUM(H17:H21)</f>
        <v>0</v>
      </c>
      <c r="I23" s="54">
        <f>SUM(I17:I21)</f>
        <v>0</v>
      </c>
      <c r="J23" s="54">
        <f>SUM(J17:J21)</f>
        <v>44</v>
      </c>
      <c r="K23" s="39"/>
      <c r="L23" s="54">
        <f>SUM(L17:L21)</f>
        <v>0</v>
      </c>
      <c r="M23" s="37"/>
      <c r="N23" s="37">
        <f>SUM(F23:M23)</f>
        <v>44</v>
      </c>
    </row>
    <row r="24" spans="6:14" ht="12.75">
      <c r="F24" s="39"/>
      <c r="G24" s="39"/>
      <c r="H24" s="40"/>
      <c r="I24" s="37"/>
      <c r="J24" s="37"/>
      <c r="K24" s="39"/>
      <c r="L24" s="40"/>
      <c r="M24" s="37"/>
      <c r="N24" s="39"/>
    </row>
    <row r="25" spans="3:14" ht="12.75">
      <c r="C25" t="s">
        <v>97</v>
      </c>
      <c r="F25" s="54">
        <f>SUM(F19:F23)</f>
        <v>0</v>
      </c>
      <c r="G25" s="39"/>
      <c r="H25" s="40">
        <v>0</v>
      </c>
      <c r="I25" s="37">
        <v>0</v>
      </c>
      <c r="J25" s="37">
        <v>0</v>
      </c>
      <c r="K25" s="39"/>
      <c r="L25" s="40">
        <v>17535</v>
      </c>
      <c r="M25" s="37"/>
      <c r="N25" s="37">
        <f>SUM(F25:M25)</f>
        <v>17535</v>
      </c>
    </row>
    <row r="26" spans="6:14" ht="12.75">
      <c r="F26" s="39"/>
      <c r="G26" s="39"/>
      <c r="H26" s="40"/>
      <c r="I26" s="37"/>
      <c r="J26" s="37"/>
      <c r="K26" s="39"/>
      <c r="L26" s="40"/>
      <c r="M26" s="37"/>
      <c r="N26" s="39"/>
    </row>
    <row r="27" spans="3:14" ht="12.75">
      <c r="C27" t="s">
        <v>96</v>
      </c>
      <c r="F27" s="54">
        <f>SUM(F21:F25)</f>
        <v>0</v>
      </c>
      <c r="G27" s="39"/>
      <c r="H27" s="40">
        <v>0</v>
      </c>
      <c r="I27" s="37">
        <v>0</v>
      </c>
      <c r="J27" s="37">
        <v>0</v>
      </c>
      <c r="K27" s="39"/>
      <c r="L27" s="40">
        <v>-8877</v>
      </c>
      <c r="M27" s="37"/>
      <c r="N27" s="37">
        <f>SUM(F27:M27)</f>
        <v>-8877</v>
      </c>
    </row>
    <row r="28" spans="6:14" ht="12.75">
      <c r="F28" s="39"/>
      <c r="G28" s="39"/>
      <c r="H28" s="40"/>
      <c r="I28" s="37"/>
      <c r="J28" s="37"/>
      <c r="K28" s="39"/>
      <c r="L28" s="40"/>
      <c r="M28" s="37"/>
      <c r="N28" s="39"/>
    </row>
    <row r="29" spans="2:14" ht="13.5" thickBot="1">
      <c r="B29" s="41" t="s">
        <v>115</v>
      </c>
      <c r="F29" s="55">
        <f>F15+F23+F25+F27</f>
        <v>164386</v>
      </c>
      <c r="G29" s="56"/>
      <c r="H29" s="55">
        <f>H15+H23+H25+H27</f>
        <v>685</v>
      </c>
      <c r="I29" s="55">
        <f>I15+I23+I25+I27</f>
        <v>1365</v>
      </c>
      <c r="J29" s="55">
        <f>J15+J23+J25+J27</f>
        <v>116</v>
      </c>
      <c r="K29" s="56"/>
      <c r="L29" s="55">
        <f>L15+L23+L25+L27</f>
        <v>41145</v>
      </c>
      <c r="M29" s="37"/>
      <c r="N29" s="55">
        <f>N15+N23+N25+N27</f>
        <v>207697</v>
      </c>
    </row>
    <row r="30" spans="7:13" ht="13.5" thickTop="1">
      <c r="G30" s="1"/>
      <c r="H30" s="15"/>
      <c r="I30" s="24"/>
      <c r="J30" s="16"/>
      <c r="K30" s="1"/>
      <c r="L30" s="15"/>
      <c r="M30" s="24"/>
    </row>
    <row r="31" spans="7:13" ht="12.75">
      <c r="G31" s="1"/>
      <c r="H31" s="15"/>
      <c r="I31" s="24"/>
      <c r="J31" s="16"/>
      <c r="K31" s="1"/>
      <c r="L31" s="15"/>
      <c r="M31" s="24"/>
    </row>
    <row r="32" spans="7:13" ht="12.75">
      <c r="G32" s="1"/>
      <c r="H32" s="15"/>
      <c r="I32" s="24"/>
      <c r="J32" s="16"/>
      <c r="K32" s="1"/>
      <c r="L32" s="15"/>
      <c r="M32" s="24"/>
    </row>
    <row r="33" spans="7:13" ht="12.75">
      <c r="G33" s="1"/>
      <c r="H33" s="15"/>
      <c r="I33" s="24"/>
      <c r="J33" s="16"/>
      <c r="K33" s="1"/>
      <c r="L33" s="15"/>
      <c r="M33" s="24"/>
    </row>
    <row r="35" ht="12.75">
      <c r="B35" s="2" t="s">
        <v>126</v>
      </c>
    </row>
    <row r="36" ht="12.75">
      <c r="B36" s="2" t="s">
        <v>125</v>
      </c>
    </row>
  </sheetData>
  <printOptions horizontalCentered="1"/>
  <pageMargins left="0.75" right="0.75" top="0.75" bottom="0.5" header="0.5" footer="0.5"/>
  <pageSetup fitToHeight="1" fitToWidth="1"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Amway (Malaysia)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Amway (Malaysia) Sdn Bhd</dc:creator>
  <cp:keywords/>
  <dc:description/>
  <cp:lastModifiedBy>Amway (Malaysia) Sdn Bhd</cp:lastModifiedBy>
  <cp:lastPrinted>2006-01-20T09:48:11Z</cp:lastPrinted>
  <dcterms:created xsi:type="dcterms:W3CDTF">2003-07-08T10:45:44Z</dcterms:created>
  <dcterms:modified xsi:type="dcterms:W3CDTF">2006-01-20T09:52:41Z</dcterms:modified>
  <cp:category/>
  <cp:version/>
  <cp:contentType/>
  <cp:contentStatus/>
</cp:coreProperties>
</file>